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725"/>
  <workbookPr autoCompressPictures="0"/>
  <bookViews>
    <workbookView xWindow="0" yWindow="-460" windowWidth="25600" windowHeight="16020"/>
  </bookViews>
  <sheets>
    <sheet name="Konfidenzintervall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3" i="1"/>
  <c r="C16" i="1"/>
  <c r="C14" i="1"/>
  <c r="C20" i="1"/>
  <c r="C19" i="1"/>
  <c r="H8" i="1"/>
  <c r="B11" i="1"/>
  <c r="B13" i="1"/>
  <c r="B16" i="1"/>
  <c r="B14" i="1"/>
  <c r="B20" i="1"/>
  <c r="B19" i="1"/>
  <c r="G7" i="1"/>
  <c r="G8" i="1"/>
  <c r="H7" i="1"/>
  <c r="C22" i="1"/>
  <c r="B22" i="1"/>
  <c r="C21" i="1"/>
  <c r="B21" i="1"/>
  <c r="C15" i="1"/>
  <c r="C12" i="1"/>
  <c r="B15" i="1"/>
  <c r="B12" i="1"/>
</calcChain>
</file>

<file path=xl/sharedStrings.xml><?xml version="1.0" encoding="utf-8"?>
<sst xmlns="http://schemas.openxmlformats.org/spreadsheetml/2006/main" count="27" uniqueCount="23">
  <si>
    <t>Zwischenwerte</t>
  </si>
  <si>
    <t>Stichprobenumfang n</t>
  </si>
  <si>
    <t>P 1-alpha</t>
  </si>
  <si>
    <t>p 1-alpha/2</t>
  </si>
  <si>
    <t>sonst Anfrage unter claus.brell@hs-niederrhein.de</t>
  </si>
  <si>
    <t>Standardfehler sigma_p</t>
  </si>
  <si>
    <t>Vertrauensintervall des Anteilswertes</t>
  </si>
  <si>
    <t xml:space="preserve">© Claus Brell 2015, für Lehr- Lernzwecke und privat frei </t>
  </si>
  <si>
    <t>Approximationsbedingung n*p*(1-)&gt;9</t>
  </si>
  <si>
    <t>Ergebnis</t>
  </si>
  <si>
    <t>z-Wert beidseitig</t>
  </si>
  <si>
    <t xml:space="preserve">Eingaben </t>
  </si>
  <si>
    <t>Szenario 1</t>
  </si>
  <si>
    <t>Szenario 2</t>
  </si>
  <si>
    <t>Anteil p</t>
  </si>
  <si>
    <t>Hilfswerte für Grafik</t>
  </si>
  <si>
    <t>unterer Wert (Anteilswert)</t>
  </si>
  <si>
    <t>oberer Wert (Anteilswerte)</t>
  </si>
  <si>
    <t>unterer Wert (Anzahl)</t>
  </si>
  <si>
    <t>oberer Wert (Anzahl)</t>
  </si>
  <si>
    <t>Vertrauensintervalle:</t>
  </si>
  <si>
    <t>gefragte Anzahl in der Stichprobe</t>
  </si>
  <si>
    <t>Signifikanzniveau 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</si>
</sst>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1" fillId="0" borderId="0" xfId="0" applyFont="1" applyBorder="1"/>
    <xf numFmtId="164" fontId="1" fillId="0" borderId="0" xfId="0" applyNumberFormat="1" applyFont="1" applyBorder="1"/>
    <xf numFmtId="0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2" borderId="1" xfId="0" applyFont="1" applyFill="1" applyBorder="1"/>
    <xf numFmtId="164" fontId="7" fillId="0" borderId="1" xfId="0" applyNumberFormat="1" applyFont="1" applyBorder="1"/>
    <xf numFmtId="0" fontId="7" fillId="0" borderId="2" xfId="0" applyFont="1" applyBorder="1"/>
    <xf numFmtId="164" fontId="7" fillId="0" borderId="2" xfId="0" applyNumberFormat="1" applyFont="1" applyBorder="1"/>
    <xf numFmtId="0" fontId="7" fillId="0" borderId="0" xfId="0" applyFont="1" applyFill="1" applyBorder="1"/>
    <xf numFmtId="164" fontId="7" fillId="0" borderId="0" xfId="0" applyNumberFormat="1" applyFont="1" applyBorder="1"/>
    <xf numFmtId="0" fontId="6" fillId="0" borderId="0" xfId="0" applyFont="1" applyFill="1" applyBorder="1"/>
    <xf numFmtId="0" fontId="6" fillId="0" borderId="0" xfId="0" applyFont="1" applyBorder="1"/>
    <xf numFmtId="164" fontId="6" fillId="0" borderId="0" xfId="0" applyNumberFormat="1" applyFont="1" applyBorder="1"/>
    <xf numFmtId="1" fontId="6" fillId="0" borderId="0" xfId="0" applyNumberFormat="1" applyFont="1" applyBorder="1"/>
    <xf numFmtId="0" fontId="7" fillId="0" borderId="0" xfId="0" applyFont="1" applyBorder="1"/>
  </cellXfs>
  <cellStyles count="3">
    <cellStyle name="Besuchter Link" xfId="2" builtinId="9" hidden="1"/>
    <cellStyle name="Link" xfId="1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Konfidenzintervall!$G$6:$H$6</c:f>
              <c:strCache>
                <c:ptCount val="2"/>
                <c:pt idx="0">
                  <c:v>Szenario 1</c:v>
                </c:pt>
                <c:pt idx="1">
                  <c:v>Szenario 2</c:v>
                </c:pt>
              </c:strCache>
            </c:strRef>
          </c:cat>
          <c:val>
            <c:numRef>
              <c:f>Konfidenzintervall!$G$7:$H$7</c:f>
              <c:numCache>
                <c:formatCode>General</c:formatCode>
                <c:ptCount val="2"/>
                <c:pt idx="0">
                  <c:v>0.503981766472894</c:v>
                </c:pt>
                <c:pt idx="1">
                  <c:v>0.382869748620635</c:v>
                </c:pt>
              </c:numCache>
            </c:numRef>
          </c:val>
        </c:ser>
        <c:ser>
          <c:idx val="1"/>
          <c:order val="1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Konfidenzintervall!$G$6:$H$6</c:f>
              <c:strCache>
                <c:ptCount val="2"/>
                <c:pt idx="0">
                  <c:v>Szenario 1</c:v>
                </c:pt>
                <c:pt idx="1">
                  <c:v>Szenario 2</c:v>
                </c:pt>
              </c:strCache>
            </c:strRef>
          </c:cat>
          <c:val>
            <c:numRef>
              <c:f>Konfidenzintervall!$G$8:$H$8</c:f>
              <c:numCache>
                <c:formatCode>General</c:formatCode>
                <c:ptCount val="2"/>
                <c:pt idx="0">
                  <c:v>0.192036467054212</c:v>
                </c:pt>
                <c:pt idx="1">
                  <c:v>0.234260502758731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4933352"/>
        <c:axId val="-2134932840"/>
      </c:barChart>
      <c:catAx>
        <c:axId val="-213493335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de-DE"/>
          </a:p>
        </c:txPr>
        <c:crossAx val="-2134932840"/>
        <c:crosses val="autoZero"/>
        <c:auto val="1"/>
        <c:lblAlgn val="ctr"/>
        <c:lblOffset val="100"/>
        <c:noMultiLvlLbl val="0"/>
      </c:catAx>
      <c:valAx>
        <c:axId val="-2134932840"/>
        <c:scaling>
          <c:orientation val="minMax"/>
          <c:max val="1.0"/>
          <c:min val="0.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de-DE"/>
          </a:p>
        </c:txPr>
        <c:crossAx val="-2134933352"/>
        <c:crosses val="autoZero"/>
        <c:crossBetween val="between"/>
        <c:minorUnit val="0.0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25400</xdr:rowOff>
    </xdr:from>
    <xdr:to>
      <xdr:col>3</xdr:col>
      <xdr:colOff>25400</xdr:colOff>
      <xdr:row>30</xdr:row>
      <xdr:rowOff>139700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F17" sqref="F17"/>
    </sheetView>
  </sheetViews>
  <sheetFormatPr baseColWidth="10" defaultRowHeight="14" x14ac:dyDescent="0"/>
  <cols>
    <col min="1" max="1" width="32.6640625" customWidth="1"/>
    <col min="2" max="2" width="17.33203125" customWidth="1"/>
    <col min="3" max="3" width="29.5" customWidth="1"/>
  </cols>
  <sheetData>
    <row r="1" spans="1:8" ht="20">
      <c r="A1" s="1" t="s">
        <v>6</v>
      </c>
    </row>
    <row r="2" spans="1:8">
      <c r="A2" s="2" t="s">
        <v>7</v>
      </c>
    </row>
    <row r="3" spans="1:8">
      <c r="A3" t="s">
        <v>4</v>
      </c>
    </row>
    <row r="5" spans="1:8" ht="15">
      <c r="A5" s="9" t="s">
        <v>11</v>
      </c>
      <c r="B5" s="10" t="s">
        <v>12</v>
      </c>
      <c r="C5" s="10" t="s">
        <v>13</v>
      </c>
      <c r="F5" t="s">
        <v>15</v>
      </c>
    </row>
    <row r="6" spans="1:8" ht="15">
      <c r="A6" s="11" t="s">
        <v>21</v>
      </c>
      <c r="B6" s="12">
        <v>60</v>
      </c>
      <c r="C6" s="12">
        <v>35</v>
      </c>
      <c r="G6" t="s">
        <v>12</v>
      </c>
      <c r="H6" t="s">
        <v>13</v>
      </c>
    </row>
    <row r="7" spans="1:8" ht="15">
      <c r="A7" s="11" t="s">
        <v>1</v>
      </c>
      <c r="B7" s="12">
        <v>100</v>
      </c>
      <c r="C7" s="12">
        <v>70</v>
      </c>
      <c r="G7" s="8">
        <f>B19</f>
        <v>0.50398176647289383</v>
      </c>
      <c r="H7" s="8">
        <f>C19</f>
        <v>0.38286974862063472</v>
      </c>
    </row>
    <row r="8" spans="1:8" ht="15">
      <c r="A8" s="11" t="s">
        <v>22</v>
      </c>
      <c r="B8" s="12">
        <v>0.05</v>
      </c>
      <c r="C8" s="12">
        <v>0.05</v>
      </c>
      <c r="G8" s="8">
        <f>B20-G7</f>
        <v>0.19203646705421229</v>
      </c>
      <c r="H8" s="8">
        <f>C20-C19</f>
        <v>0.23426050275873056</v>
      </c>
    </row>
    <row r="9" spans="1:8" ht="15">
      <c r="A9" s="10"/>
      <c r="B9" s="10"/>
      <c r="C9" s="10"/>
      <c r="G9" s="3"/>
      <c r="H9" s="3"/>
    </row>
    <row r="10" spans="1:8" ht="15">
      <c r="A10" s="9" t="s">
        <v>0</v>
      </c>
      <c r="B10" s="10"/>
      <c r="C10" s="10"/>
    </row>
    <row r="11" spans="1:8" ht="15">
      <c r="A11" s="10" t="s">
        <v>14</v>
      </c>
      <c r="B11" s="10">
        <f>B6/B7</f>
        <v>0.6</v>
      </c>
      <c r="C11" s="10">
        <f>C6/C7</f>
        <v>0.5</v>
      </c>
    </row>
    <row r="12" spans="1:8" ht="15">
      <c r="A12" s="11" t="s">
        <v>2</v>
      </c>
      <c r="B12" s="13">
        <f>1-B8</f>
        <v>0.95</v>
      </c>
      <c r="C12" s="13">
        <f>1-C8</f>
        <v>0.95</v>
      </c>
    </row>
    <row r="13" spans="1:8" ht="15">
      <c r="A13" s="11" t="s">
        <v>3</v>
      </c>
      <c r="B13" s="13">
        <f>1-B8/2</f>
        <v>0.97499999999999998</v>
      </c>
      <c r="C13" s="13">
        <f>1-C8/2</f>
        <v>0.97499999999999998</v>
      </c>
    </row>
    <row r="14" spans="1:8" ht="15">
      <c r="A14" s="11" t="s">
        <v>5</v>
      </c>
      <c r="B14" s="13">
        <f>SQRT(B11*(1-B11)/B7)</f>
        <v>4.8989794855663557E-2</v>
      </c>
      <c r="C14" s="13">
        <f>SQRT(C11*(1-C11)/C7)</f>
        <v>5.9761430466719681E-2</v>
      </c>
    </row>
    <row r="15" spans="1:8" ht="15">
      <c r="A15" s="14" t="s">
        <v>8</v>
      </c>
      <c r="B15" s="15">
        <f>B7*B11*(1-B11)</f>
        <v>24</v>
      </c>
      <c r="C15" s="15">
        <f>C7*C11*(1-C11)</f>
        <v>17.5</v>
      </c>
    </row>
    <row r="16" spans="1:8" ht="15">
      <c r="A16" s="16" t="s">
        <v>10</v>
      </c>
      <c r="B16" s="17">
        <f>_xlfn.NORM.S.INV(B13)</f>
        <v>1.9599639845400536</v>
      </c>
      <c r="C16" s="17">
        <f>_xlfn.NORM.S.INV(C13)</f>
        <v>1.9599639845400536</v>
      </c>
    </row>
    <row r="17" spans="1:3" ht="15">
      <c r="A17" s="16"/>
      <c r="B17" s="17"/>
      <c r="C17" s="17"/>
    </row>
    <row r="18" spans="1:3" ht="15">
      <c r="A18" s="18" t="s">
        <v>9</v>
      </c>
      <c r="B18" s="17" t="s">
        <v>12</v>
      </c>
      <c r="C18" s="17" t="s">
        <v>13</v>
      </c>
    </row>
    <row r="19" spans="1:3" ht="15">
      <c r="A19" s="19" t="s">
        <v>16</v>
      </c>
      <c r="B19" s="20">
        <f>B11-B16*B14</f>
        <v>0.50398176647289383</v>
      </c>
      <c r="C19" s="20">
        <f>C11-C16*C14</f>
        <v>0.38286974862063472</v>
      </c>
    </row>
    <row r="20" spans="1:3" ht="15">
      <c r="A20" s="18" t="s">
        <v>17</v>
      </c>
      <c r="B20" s="20">
        <f>B11+B16*B14</f>
        <v>0.69601823352710612</v>
      </c>
      <c r="C20" s="20">
        <f>C11+C16*C14</f>
        <v>0.61713025137936528</v>
      </c>
    </row>
    <row r="21" spans="1:3" ht="15">
      <c r="A21" s="18" t="s">
        <v>18</v>
      </c>
      <c r="B21" s="21">
        <f>INT(B19*B$7)</f>
        <v>50</v>
      </c>
      <c r="C21" s="21">
        <f>INT(C19*C$7)</f>
        <v>26</v>
      </c>
    </row>
    <row r="22" spans="1:3" ht="15">
      <c r="A22" s="19" t="s">
        <v>19</v>
      </c>
      <c r="B22" s="21">
        <f>INT(B20*B$7)+1</f>
        <v>70</v>
      </c>
      <c r="C22" s="21">
        <f>INT(C20*C$7)+1</f>
        <v>44</v>
      </c>
    </row>
    <row r="23" spans="1:3" ht="15">
      <c r="A23" s="22"/>
      <c r="B23" s="17"/>
      <c r="C23" s="10"/>
    </row>
    <row r="24" spans="1:3" ht="15">
      <c r="A24" s="18" t="s">
        <v>20</v>
      </c>
      <c r="B24" s="17"/>
      <c r="C24" s="10"/>
    </row>
    <row r="25" spans="1:3" ht="15">
      <c r="A25" s="19"/>
      <c r="B25" s="17"/>
      <c r="C25" s="10"/>
    </row>
    <row r="26" spans="1:3">
      <c r="A26" s="4"/>
      <c r="B26" s="5"/>
    </row>
    <row r="27" spans="1:3">
      <c r="A27" s="6"/>
      <c r="B27" s="7"/>
    </row>
    <row r="28" spans="1:3">
      <c r="A28" s="4"/>
      <c r="B28" s="4"/>
    </row>
    <row r="29" spans="1:3">
      <c r="A29" s="4"/>
      <c r="B29" s="4"/>
    </row>
    <row r="30" spans="1:3">
      <c r="A30" s="4"/>
      <c r="B30" s="4"/>
    </row>
  </sheetData>
  <pageMargins left="0.7" right="0.7" top="0.78740157499999996" bottom="0.78740157499999996" header="0.3" footer="0.3"/>
  <pageSetup paperSize="9"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Konfidenzintervall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Claus Brell</dc:creator>
  <cp:lastModifiedBy>Claus Brell</cp:lastModifiedBy>
  <cp:lastPrinted>2014-02-23T17:37:29Z</cp:lastPrinted>
  <dcterms:created xsi:type="dcterms:W3CDTF">2014-02-23T14:23:55Z</dcterms:created>
  <dcterms:modified xsi:type="dcterms:W3CDTF">2015-04-27T21:00:30Z</dcterms:modified>
</cp:coreProperties>
</file>